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1580" windowHeight="5670" activeTab="0"/>
  </bookViews>
  <sheets>
    <sheet name="Members" sheetId="1" r:id="rId1"/>
    <sheet name="Funds Managed" sheetId="2" r:id="rId2"/>
  </sheets>
  <definedNames/>
  <calcPr fullCalcOnLoad="1"/>
</workbook>
</file>

<file path=xl/sharedStrings.xml><?xml version="1.0" encoding="utf-8"?>
<sst xmlns="http://schemas.openxmlformats.org/spreadsheetml/2006/main" count="104" uniqueCount="50">
  <si>
    <t>TOTAL</t>
  </si>
  <si>
    <t>Uruguay</t>
  </si>
  <si>
    <t>FIAP</t>
  </si>
  <si>
    <t>Sistemas Obligatorios:</t>
  </si>
  <si>
    <t>Sistemas Voluntarios:</t>
  </si>
  <si>
    <t xml:space="preserve">Colombia </t>
  </si>
  <si>
    <t xml:space="preserve">Costa Rica </t>
  </si>
  <si>
    <t>%</t>
  </si>
  <si>
    <t xml:space="preserve"> </t>
  </si>
  <si>
    <t xml:space="preserve">Chile </t>
  </si>
  <si>
    <t xml:space="preserve">Bolivia </t>
  </si>
  <si>
    <t>Costa Rica</t>
  </si>
  <si>
    <t>El Salvador</t>
  </si>
  <si>
    <t>Honduras (2)</t>
  </si>
  <si>
    <t>Bulgaria (3)</t>
  </si>
  <si>
    <t xml:space="preserve">El Salvador </t>
  </si>
  <si>
    <t>Colombia</t>
  </si>
  <si>
    <t xml:space="preserve">NUMBER OF MEMBERS AS OF 03.30.2012 AND 12.31.2011 </t>
  </si>
  <si>
    <t>Countries</t>
  </si>
  <si>
    <t>Latin America</t>
  </si>
  <si>
    <t>Members</t>
  </si>
  <si>
    <t>03.30.2012</t>
  </si>
  <si>
    <t>12.31.2011</t>
  </si>
  <si>
    <t>Mexico</t>
  </si>
  <si>
    <t>Panama (1)</t>
  </si>
  <si>
    <t>Peru</t>
  </si>
  <si>
    <t>Dominican Republic</t>
  </si>
  <si>
    <t>Voluntary Systems</t>
  </si>
  <si>
    <t>Voluntary Systems:</t>
  </si>
  <si>
    <t>Mandatory Systems:</t>
  </si>
  <si>
    <t>Kazakhstan</t>
  </si>
  <si>
    <t>Poland</t>
  </si>
  <si>
    <t>Spain (4)</t>
  </si>
  <si>
    <t>Ukraine (5)</t>
  </si>
  <si>
    <t>Europe and Asia</t>
  </si>
  <si>
    <t>Source: FIAP based on statistical information provided by the different member associations and the supervising agencies in each country.</t>
  </si>
  <si>
    <t xml:space="preserve">(1) Panama: Information corresponding to managed funds of the Public Employees' Individual Funding and Savings System  (SIACAP). </t>
  </si>
  <si>
    <t xml:space="preserve">(2) Honduras: Information corresponding to AFP Atlántida. </t>
  </si>
  <si>
    <t>(3) Bulgaria: Includes the managed funds of the Universal and Professional Pension Funds.</t>
  </si>
  <si>
    <t xml:space="preserve">(4) Spain: Information corresponding  to the members enrolled in the the Individual System, the Employment System and the Associated System. </t>
  </si>
  <si>
    <t xml:space="preserve">(5) Ukraine: The information presented for March 2012, corresponds to the sum of the members enrolled in  JSCB "Arcada" as of 12.31.11 and in "Other Funds" as of 09.30.11. </t>
  </si>
  <si>
    <t xml:space="preserve">Fund </t>
  </si>
  <si>
    <t>Fund</t>
  </si>
  <si>
    <t>(Thousands of US$)</t>
  </si>
  <si>
    <t xml:space="preserve">Kazakhstan </t>
  </si>
  <si>
    <t>(3) Bulgaria: Includes the members of the Universal and Professional Pension Funds.</t>
  </si>
  <si>
    <t xml:space="preserve">(1) Panama: Information corresponding to the managed funds of the Public Employees' Individual Funding and Savings System  (SIACAP). </t>
  </si>
  <si>
    <t xml:space="preserve">(4) Spain: Information corresponding to the equity of the Individual System, the Employment System and the Associated System. </t>
  </si>
  <si>
    <t xml:space="preserve">(5) Ukraine: The information presented for March 2012, corresponds to the sum of the managed funds of  JSCB "Arcada" as of 12.31.11 and "Other Funds" as of 09.30.11. </t>
  </si>
  <si>
    <t>FUNDS MANAGED AS OF 03.30.2012 AND 12.31.2011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</si>
</sst>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_-* #,##0.00\ _P_t_s_-;\-* #,##0.00\ _P_t_s_-;_-* &quot;-&quot;??\ _P_t_s_-;_-@_-"/>
    <numFmt numFmtId="182" formatCode="_-* #,##0\ _P_t_s_-;\-* #,##0\ _P_t_s_-;_-* &quot;-&quot;??\ _P_t_s_-;_-@_-"/>
    <numFmt numFmtId="183" formatCode="0.00000"/>
    <numFmt numFmtId="184" formatCode="#,##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* #\ ###\ ###_ ;_ * \-#\ ###\ ###_ ;_ * &quot;-&quot;??_ ;_ @_ "/>
    <numFmt numFmtId="190" formatCode="_-* #,##0_-;\-* #,##0_-;_-* &quot;-&quot;??_-;_-@_-"/>
    <numFmt numFmtId="191" formatCode="#,##0\ _€"/>
    <numFmt numFmtId="192" formatCode="#,##0_ ;\-#,##0\ "/>
    <numFmt numFmtId="193" formatCode="#,##0.00000"/>
    <numFmt numFmtId="194" formatCode="0.0%"/>
    <numFmt numFmtId="195" formatCode="#,##0.00\ _€"/>
    <numFmt numFmtId="196" formatCode="_(* #,##0_);_(* \(#,##0\);_(* &quot;-&quot;??_);_(@_)"/>
    <numFmt numFmtId="197" formatCode="#,##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Le Monde Livre Std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Le Monde Livre Std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23" borderId="0">
      <alignment/>
      <protection/>
    </xf>
    <xf numFmtId="0" fontId="42" fillId="0" borderId="0">
      <alignment/>
      <protection/>
    </xf>
    <xf numFmtId="0" fontId="0" fillId="0" borderId="4">
      <alignment/>
      <protection/>
    </xf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30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5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33" borderId="6" applyNumberFormat="0" applyFont="0" applyAlignment="0" applyProtection="0"/>
    <xf numFmtId="0" fontId="48" fillId="0" borderId="0" applyAlignment="0">
      <protection/>
    </xf>
    <xf numFmtId="9" fontId="0" fillId="0" borderId="0" applyFont="0" applyFill="0" applyBorder="0" applyAlignment="0" applyProtection="0"/>
    <xf numFmtId="0" fontId="49" fillId="21" borderId="7" applyNumberFormat="0" applyAlignment="0" applyProtection="0"/>
    <xf numFmtId="0" fontId="50" fillId="0" borderId="0">
      <alignment horizontal="left" indent="1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43" fillId="0" borderId="10" applyNumberFormat="0" applyFill="0" applyAlignment="0" applyProtection="0"/>
    <xf numFmtId="0" fontId="56" fillId="34" borderId="0">
      <alignment horizontal="center" vertical="center"/>
      <protection/>
    </xf>
    <xf numFmtId="17" fontId="57" fillId="34" borderId="0">
      <alignment/>
      <protection/>
    </xf>
    <xf numFmtId="0" fontId="46" fillId="23" borderId="0">
      <alignment horizontal="left"/>
      <protection/>
    </xf>
    <xf numFmtId="0" fontId="58" fillId="0" borderId="11" applyNumberFormat="0" applyFill="0" applyAlignment="0" applyProtection="0"/>
    <xf numFmtId="0" fontId="7" fillId="0" borderId="0">
      <alignment/>
      <protection/>
    </xf>
  </cellStyleXfs>
  <cellXfs count="63"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10" fontId="4" fillId="35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35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" fontId="4" fillId="35" borderId="16" xfId="0" applyNumberFormat="1" applyFont="1" applyFill="1" applyBorder="1" applyAlignment="1">
      <alignment horizontal="center"/>
    </xf>
    <xf numFmtId="10" fontId="4" fillId="35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35" borderId="14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39" applyNumberFormat="1" applyFont="1" applyFill="1" applyBorder="1" applyAlignment="1">
      <alignment horizontal="right"/>
      <protection/>
    </xf>
    <xf numFmtId="10" fontId="4" fillId="0" borderId="0" xfId="0" applyNumberFormat="1" applyFont="1" applyFill="1" applyBorder="1" applyAlignment="1">
      <alignment horizontal="left"/>
    </xf>
    <xf numFmtId="0" fontId="8" fillId="35" borderId="19" xfId="0" applyFont="1" applyFill="1" applyBorder="1" applyAlignment="1">
      <alignment/>
    </xf>
    <xf numFmtId="3" fontId="8" fillId="35" borderId="19" xfId="0" applyNumberFormat="1" applyFont="1" applyFill="1" applyBorder="1" applyAlignment="1">
      <alignment horizontal="right"/>
    </xf>
    <xf numFmtId="3" fontId="8" fillId="35" borderId="19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92" fontId="5" fillId="0" borderId="0" xfId="39" applyNumberFormat="1" applyFont="1" applyFill="1" applyBorder="1" applyAlignment="1">
      <alignment horizontal="right"/>
      <protection/>
    </xf>
    <xf numFmtId="3" fontId="4" fillId="35" borderId="1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35" fillId="0" borderId="0" xfId="58">
      <alignment/>
      <protection/>
    </xf>
    <xf numFmtId="3" fontId="5" fillId="0" borderId="0" xfId="0" applyNumberFormat="1" applyFont="1" applyAlignment="1">
      <alignment/>
    </xf>
    <xf numFmtId="197" fontId="59" fillId="0" borderId="0" xfId="58" applyNumberFormat="1" applyFont="1" applyAlignment="1">
      <alignment horizontal="centerContinuous"/>
      <protection/>
    </xf>
    <xf numFmtId="0" fontId="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Diseño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Notas al pie" xfId="60"/>
    <cellStyle name="Percent" xfId="61"/>
    <cellStyle name="Salida" xfId="62"/>
    <cellStyle name="subtitulos de las filas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itulo del informe" xfId="70"/>
    <cellStyle name="titulos de las columnas" xfId="71"/>
    <cellStyle name="titulos de las filas" xfId="72"/>
    <cellStyle name="Total" xfId="73"/>
    <cellStyle name="Обычный_MIS PF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2" max="2" width="24.140625" style="0" customWidth="1"/>
    <col min="3" max="3" width="12.57421875" style="0" customWidth="1"/>
    <col min="4" max="4" width="11.7109375" style="0" customWidth="1"/>
    <col min="5" max="5" width="14.421875" style="0" customWidth="1"/>
    <col min="6" max="6" width="13.140625" style="0" customWidth="1"/>
  </cols>
  <sheetData>
    <row r="1" spans="2:6" ht="6" customHeight="1" thickTop="1">
      <c r="B1" s="1"/>
      <c r="C1" s="1"/>
      <c r="D1" s="1"/>
      <c r="E1" s="1"/>
      <c r="F1" s="1"/>
    </row>
    <row r="2" spans="2:6" ht="18.75">
      <c r="B2" s="59" t="s">
        <v>2</v>
      </c>
      <c r="C2" s="59"/>
      <c r="D2" s="59"/>
      <c r="E2" s="59"/>
      <c r="F2" s="59"/>
    </row>
    <row r="3" spans="2:6" ht="18.75">
      <c r="B3" s="59" t="s">
        <v>17</v>
      </c>
      <c r="C3" s="59"/>
      <c r="D3" s="59"/>
      <c r="E3" s="59"/>
      <c r="F3" s="59"/>
    </row>
    <row r="4" ht="3" customHeight="1" thickBot="1"/>
    <row r="5" spans="2:6" ht="12.75">
      <c r="B5" s="2" t="s">
        <v>18</v>
      </c>
      <c r="C5" s="3" t="s">
        <v>20</v>
      </c>
      <c r="D5" s="3"/>
      <c r="E5" s="3" t="s">
        <v>20</v>
      </c>
      <c r="F5" s="3"/>
    </row>
    <row r="6" spans="2:6" ht="13.5" thickBot="1">
      <c r="B6" s="4" t="s">
        <v>19</v>
      </c>
      <c r="C6" s="5" t="s">
        <v>21</v>
      </c>
      <c r="D6" s="5" t="s">
        <v>7</v>
      </c>
      <c r="E6" s="5" t="s">
        <v>22</v>
      </c>
      <c r="F6" s="5" t="s">
        <v>7</v>
      </c>
    </row>
    <row r="7" spans="2:6" ht="12.75">
      <c r="B7" s="6" t="s">
        <v>29</v>
      </c>
      <c r="C7" s="24"/>
      <c r="D7" s="24"/>
      <c r="E7" s="24"/>
      <c r="F7" s="24"/>
    </row>
    <row r="8" spans="2:7" ht="12.75">
      <c r="B8" s="24" t="s">
        <v>10</v>
      </c>
      <c r="C8" s="29">
        <v>1483456</v>
      </c>
      <c r="D8" s="30">
        <f>C8/$C$18</f>
        <v>0.017899459584385508</v>
      </c>
      <c r="E8" s="29">
        <v>1450135</v>
      </c>
      <c r="F8" s="30">
        <f>E8/$E$18</f>
        <v>0.01858142419072105</v>
      </c>
      <c r="G8" s="48"/>
    </row>
    <row r="9" spans="2:6" ht="12.75">
      <c r="B9" s="7" t="s">
        <v>16</v>
      </c>
      <c r="C9" s="29">
        <v>10193756</v>
      </c>
      <c r="D9" s="30">
        <f aca="true" t="shared" si="0" ref="D9:D18">C9/$C$18</f>
        <v>0.12299840611051982</v>
      </c>
      <c r="E9" s="29">
        <v>10039066</v>
      </c>
      <c r="F9" s="30">
        <f aca="true" t="shared" si="1" ref="F9:F18">E9/$E$18</f>
        <v>0.1286363985591998</v>
      </c>
    </row>
    <row r="10" spans="2:6" ht="12.75">
      <c r="B10" s="7" t="s">
        <v>11</v>
      </c>
      <c r="C10" s="29">
        <v>4166522</v>
      </c>
      <c r="D10" s="30">
        <f t="shared" si="0"/>
        <v>0.05027347770776692</v>
      </c>
      <c r="E10" s="29">
        <v>4108180</v>
      </c>
      <c r="F10" s="30">
        <f t="shared" si="1"/>
        <v>0.05264050259585239</v>
      </c>
    </row>
    <row r="11" spans="2:6" ht="12.75">
      <c r="B11" s="7" t="s">
        <v>9</v>
      </c>
      <c r="C11" s="29">
        <v>9038978</v>
      </c>
      <c r="D11" s="30">
        <f t="shared" si="0"/>
        <v>0.10906479288576792</v>
      </c>
      <c r="E11" s="29">
        <v>8957495</v>
      </c>
      <c r="F11" s="30">
        <f t="shared" si="1"/>
        <v>0.11477759952091553</v>
      </c>
    </row>
    <row r="12" spans="2:6" ht="12.75">
      <c r="B12" s="7" t="s">
        <v>12</v>
      </c>
      <c r="C12" s="29">
        <v>2248405</v>
      </c>
      <c r="D12" s="30">
        <f t="shared" si="0"/>
        <v>0.027129375206834783</v>
      </c>
      <c r="E12" s="29">
        <v>2204168</v>
      </c>
      <c r="F12" s="30">
        <f t="shared" si="1"/>
        <v>0.02824328810463387</v>
      </c>
    </row>
    <row r="13" spans="2:6" ht="12.75">
      <c r="B13" s="7" t="s">
        <v>23</v>
      </c>
      <c r="C13" s="33">
        <v>46835556</v>
      </c>
      <c r="D13" s="30">
        <f t="shared" si="0"/>
        <v>0.5651203282970471</v>
      </c>
      <c r="E13" s="33">
        <v>42512267</v>
      </c>
      <c r="F13" s="30">
        <f t="shared" si="1"/>
        <v>0.5447344326122686</v>
      </c>
    </row>
    <row r="14" spans="2:6" ht="12.75">
      <c r="B14" s="7" t="s">
        <v>24</v>
      </c>
      <c r="C14" s="29">
        <v>395154</v>
      </c>
      <c r="D14" s="30">
        <f t="shared" si="0"/>
        <v>0.004767949337633385</v>
      </c>
      <c r="E14" s="29">
        <v>392954</v>
      </c>
      <c r="F14" s="30">
        <f t="shared" si="1"/>
        <v>0.005035148425105662</v>
      </c>
    </row>
    <row r="15" spans="2:6" ht="12.75">
      <c r="B15" s="7" t="s">
        <v>25</v>
      </c>
      <c r="C15" s="29">
        <v>5011886</v>
      </c>
      <c r="D15" s="30">
        <f t="shared" si="0"/>
        <v>0.060473685029112795</v>
      </c>
      <c r="E15" s="29">
        <v>4928298</v>
      </c>
      <c r="F15" s="30">
        <f t="shared" si="1"/>
        <v>0.06314915209706833</v>
      </c>
    </row>
    <row r="16" spans="2:6" ht="12.75">
      <c r="B16" s="7" t="s">
        <v>26</v>
      </c>
      <c r="C16" s="29">
        <v>2407471</v>
      </c>
      <c r="D16" s="30">
        <f t="shared" si="0"/>
        <v>0.029048674086107146</v>
      </c>
      <c r="E16" s="29">
        <v>2370468</v>
      </c>
      <c r="F16" s="30">
        <f t="shared" si="1"/>
        <v>0.030374186843659483</v>
      </c>
    </row>
    <row r="17" spans="2:6" ht="13.5" thickBot="1">
      <c r="B17" s="7" t="s">
        <v>1</v>
      </c>
      <c r="C17" s="29">
        <v>1095955</v>
      </c>
      <c r="D17" s="30">
        <f t="shared" si="0"/>
        <v>0.013223851754824692</v>
      </c>
      <c r="E17" s="29">
        <v>1079157</v>
      </c>
      <c r="F17" s="30">
        <f t="shared" si="1"/>
        <v>0.01382786705057526</v>
      </c>
    </row>
    <row r="18" spans="2:6" ht="15" customHeight="1" thickBot="1" thickTop="1">
      <c r="B18" s="35" t="s">
        <v>0</v>
      </c>
      <c r="C18" s="36">
        <f>SUM(C8:C17)</f>
        <v>82877139</v>
      </c>
      <c r="D18" s="21">
        <f t="shared" si="0"/>
        <v>1</v>
      </c>
      <c r="E18" s="36">
        <f>SUM(E8:E17)</f>
        <v>78042188</v>
      </c>
      <c r="F18" s="21">
        <f t="shared" si="1"/>
        <v>1</v>
      </c>
    </row>
    <row r="19" spans="2:6" s="41" customFormat="1" ht="3.75" customHeight="1" thickTop="1">
      <c r="B19" s="42"/>
      <c r="C19" s="43"/>
      <c r="D19" s="23"/>
      <c r="E19" s="43"/>
      <c r="F19" s="23"/>
    </row>
    <row r="20" spans="2:6" ht="12.75">
      <c r="B20" s="10" t="s">
        <v>28</v>
      </c>
      <c r="C20" s="29"/>
      <c r="D20" s="30"/>
      <c r="E20" s="29"/>
      <c r="F20" s="30"/>
    </row>
    <row r="21" spans="2:6" ht="13.5" thickBot="1">
      <c r="B21" s="7" t="s">
        <v>13</v>
      </c>
      <c r="C21" s="29">
        <v>36621</v>
      </c>
      <c r="D21" s="30">
        <v>1</v>
      </c>
      <c r="E21" s="29">
        <v>35364</v>
      </c>
      <c r="F21" s="30">
        <v>1</v>
      </c>
    </row>
    <row r="22" spans="2:6" ht="14.25" thickBot="1" thickTop="1">
      <c r="B22" s="12" t="s">
        <v>0</v>
      </c>
      <c r="C22" s="8">
        <f>C21</f>
        <v>36621</v>
      </c>
      <c r="D22" s="9">
        <v>1</v>
      </c>
      <c r="E22" s="8">
        <f>E21</f>
        <v>35364</v>
      </c>
      <c r="F22" s="9">
        <v>1</v>
      </c>
    </row>
    <row r="23" spans="2:6" ht="5.25" customHeight="1" thickBot="1" thickTop="1">
      <c r="B23" s="7"/>
      <c r="C23" s="7"/>
      <c r="D23" s="31"/>
      <c r="E23" s="7"/>
      <c r="F23" s="31"/>
    </row>
    <row r="24" spans="2:6" ht="12.75">
      <c r="B24" s="2" t="s">
        <v>18</v>
      </c>
      <c r="C24" s="3" t="s">
        <v>20</v>
      </c>
      <c r="D24" s="3"/>
      <c r="E24" s="3" t="s">
        <v>20</v>
      </c>
      <c r="F24" s="3"/>
    </row>
    <row r="25" spans="2:6" ht="13.5" thickBot="1">
      <c r="B25" s="4" t="s">
        <v>34</v>
      </c>
      <c r="C25" s="5" t="s">
        <v>21</v>
      </c>
      <c r="D25" s="5" t="s">
        <v>7</v>
      </c>
      <c r="E25" s="5" t="s">
        <v>22</v>
      </c>
      <c r="F25" s="5" t="s">
        <v>7</v>
      </c>
    </row>
    <row r="26" spans="2:6" ht="12.75">
      <c r="B26" s="6" t="s">
        <v>3</v>
      </c>
      <c r="C26" s="6"/>
      <c r="D26" s="34"/>
      <c r="E26" s="6"/>
      <c r="F26" s="34"/>
    </row>
    <row r="27" spans="2:6" ht="12.75">
      <c r="B27" s="24" t="s">
        <v>14</v>
      </c>
      <c r="C27" s="29">
        <v>3419704</v>
      </c>
      <c r="D27" s="30">
        <f>C27/$C$30</f>
        <v>0.12481142081013492</v>
      </c>
      <c r="E27" s="29">
        <v>3392141</v>
      </c>
      <c r="F27" s="30">
        <f>E27/$E$30</f>
        <v>0.12552834337709534</v>
      </c>
    </row>
    <row r="28" spans="2:6" ht="12.75">
      <c r="B28" s="24" t="s">
        <v>30</v>
      </c>
      <c r="C28" s="29">
        <v>8239531</v>
      </c>
      <c r="D28" s="30">
        <f>C28/$C$30</f>
        <v>0.30072414773885453</v>
      </c>
      <c r="E28" s="29">
        <v>8137395</v>
      </c>
      <c r="F28" s="30">
        <f>E28/$E$30</f>
        <v>0.30112949719809956</v>
      </c>
    </row>
    <row r="29" spans="2:6" ht="13.5" thickBot="1">
      <c r="B29" s="7" t="s">
        <v>31</v>
      </c>
      <c r="C29" s="29">
        <v>15739732</v>
      </c>
      <c r="D29" s="30">
        <f>C29/$C$30</f>
        <v>0.5744644314510106</v>
      </c>
      <c r="E29" s="29">
        <v>15493373</v>
      </c>
      <c r="F29" s="30">
        <f>E29/$E$30</f>
        <v>0.573342159424805</v>
      </c>
    </row>
    <row r="30" spans="2:6" ht="15" customHeight="1" thickBot="1" thickTop="1">
      <c r="B30" s="12" t="s">
        <v>0</v>
      </c>
      <c r="C30" s="45">
        <f>SUM(C27:C29)</f>
        <v>27398967</v>
      </c>
      <c r="D30" s="21">
        <f>C30/$C$30</f>
        <v>1</v>
      </c>
      <c r="E30" s="45">
        <f>SUM(E27:E29)</f>
        <v>27022909</v>
      </c>
      <c r="F30" s="21">
        <f>E30/$E$30</f>
        <v>1</v>
      </c>
    </row>
    <row r="31" spans="2:6" s="41" customFormat="1" ht="5.25" customHeight="1" thickTop="1">
      <c r="B31" s="7"/>
      <c r="C31" s="22"/>
      <c r="D31" s="23"/>
      <c r="E31" s="22"/>
      <c r="F31" s="23"/>
    </row>
    <row r="32" spans="2:6" ht="12.75">
      <c r="B32" s="10" t="s">
        <v>4</v>
      </c>
      <c r="C32" s="29"/>
      <c r="D32" s="30"/>
      <c r="E32" s="29"/>
      <c r="F32" s="30"/>
    </row>
    <row r="33" spans="2:9" ht="12.75">
      <c r="B33" s="7" t="s">
        <v>32</v>
      </c>
      <c r="C33" s="29">
        <v>10559922</v>
      </c>
      <c r="D33" s="30">
        <v>0.9476031384973665</v>
      </c>
      <c r="E33" s="29">
        <v>10647503</v>
      </c>
      <c r="F33" s="30">
        <f>E33/E35</f>
        <v>0.9476472544181399</v>
      </c>
      <c r="I33" s="25"/>
    </row>
    <row r="34" spans="2:6" ht="13.5" thickBot="1">
      <c r="B34" s="7" t="s">
        <v>33</v>
      </c>
      <c r="C34" s="29">
        <f>E34</f>
        <v>588221</v>
      </c>
      <c r="D34" s="30">
        <v>0.052396861502633466</v>
      </c>
      <c r="E34" s="29">
        <v>588221</v>
      </c>
      <c r="F34" s="30">
        <f>E34/E35</f>
        <v>0.05235274558186014</v>
      </c>
    </row>
    <row r="35" spans="2:6" ht="14.25" thickBot="1" thickTop="1">
      <c r="B35" s="12"/>
      <c r="C35" s="8">
        <f>C33+C34</f>
        <v>11148143</v>
      </c>
      <c r="D35" s="9">
        <v>1</v>
      </c>
      <c r="E35" s="8">
        <f>E33+E34</f>
        <v>11235724</v>
      </c>
      <c r="F35" s="9">
        <v>1</v>
      </c>
    </row>
    <row r="36" spans="2:6" ht="6.75" customHeight="1" thickBot="1" thickTop="1">
      <c r="B36" s="13"/>
      <c r="C36" s="7"/>
      <c r="D36" s="7"/>
      <c r="E36" s="7"/>
      <c r="F36" s="7"/>
    </row>
    <row r="37" spans="2:6" ht="14.25" thickBot="1" thickTop="1">
      <c r="B37" s="12" t="s">
        <v>0</v>
      </c>
      <c r="C37" s="37">
        <f>C18+C22+C30+C35</f>
        <v>121460870</v>
      </c>
      <c r="D37" s="9">
        <v>1</v>
      </c>
      <c r="E37" s="37">
        <v>119841610</v>
      </c>
      <c r="F37" s="9">
        <v>1</v>
      </c>
    </row>
    <row r="38" spans="2:6" s="41" customFormat="1" ht="6" customHeight="1" thickTop="1">
      <c r="B38" s="10"/>
      <c r="C38" s="38"/>
      <c r="D38" s="39"/>
      <c r="E38" s="40"/>
      <c r="F38" s="39"/>
    </row>
    <row r="39" spans="2:6" s="41" customFormat="1" ht="21.75" customHeight="1">
      <c r="B39" s="57" t="s">
        <v>35</v>
      </c>
      <c r="C39" s="58"/>
      <c r="D39" s="58"/>
      <c r="E39" s="58"/>
      <c r="F39" s="58"/>
    </row>
    <row r="40" spans="2:6" ht="24.75" customHeight="1">
      <c r="B40" s="55" t="s">
        <v>36</v>
      </c>
      <c r="C40" s="56"/>
      <c r="D40" s="56"/>
      <c r="E40" s="56"/>
      <c r="F40" s="56"/>
    </row>
    <row r="41" spans="2:6" ht="15.75" customHeight="1">
      <c r="B41" s="60" t="s">
        <v>37</v>
      </c>
      <c r="C41" s="61"/>
      <c r="D41" s="61"/>
      <c r="E41" s="61"/>
      <c r="F41" s="61"/>
    </row>
    <row r="42" spans="2:6" ht="12" customHeight="1">
      <c r="B42" s="60" t="s">
        <v>45</v>
      </c>
      <c r="C42" s="56"/>
      <c r="D42" s="56"/>
      <c r="E42" s="56"/>
      <c r="F42" s="56"/>
    </row>
    <row r="43" spans="2:6" ht="24" customHeight="1">
      <c r="B43" s="55" t="s">
        <v>39</v>
      </c>
      <c r="C43" s="55"/>
      <c r="D43" s="55"/>
      <c r="E43" s="55"/>
      <c r="F43" s="55"/>
    </row>
    <row r="44" spans="2:6" ht="24" customHeight="1">
      <c r="B44" s="55" t="s">
        <v>40</v>
      </c>
      <c r="C44" s="55"/>
      <c r="D44" s="55"/>
      <c r="E44" s="55"/>
      <c r="F44" s="55"/>
    </row>
    <row r="45" ht="12.75">
      <c r="H45" s="25"/>
    </row>
  </sheetData>
  <sheetProtection/>
  <mergeCells count="8">
    <mergeCell ref="B44:F44"/>
    <mergeCell ref="B39:F39"/>
    <mergeCell ref="B2:F2"/>
    <mergeCell ref="B3:F3"/>
    <mergeCell ref="B43:F43"/>
    <mergeCell ref="B40:F40"/>
    <mergeCell ref="B41:F41"/>
    <mergeCell ref="B42:F42"/>
  </mergeCells>
  <printOptions/>
  <pageMargins left="0.75" right="0.75" top="1.55" bottom="1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zoomScalePageLayoutView="0" workbookViewId="0" topLeftCell="A1">
      <selection activeCell="H17" sqref="H17"/>
    </sheetView>
  </sheetViews>
  <sheetFormatPr defaultColWidth="11.421875" defaultRowHeight="12.75"/>
  <cols>
    <col min="2" max="2" width="26.8515625" style="0" customWidth="1"/>
    <col min="3" max="3" width="15.8515625" style="0" customWidth="1"/>
    <col min="4" max="4" width="11.57421875" style="0" customWidth="1"/>
    <col min="5" max="5" width="14.28125" style="0" customWidth="1"/>
    <col min="6" max="6" width="13.140625" style="0" customWidth="1"/>
    <col min="8" max="8" width="20.140625" style="0" bestFit="1" customWidth="1"/>
    <col min="9" max="9" width="20.00390625" style="0" customWidth="1"/>
    <col min="10" max="10" width="17.421875" style="0" bestFit="1" customWidth="1"/>
  </cols>
  <sheetData>
    <row r="1" spans="2:6" ht="4.5" customHeight="1" thickTop="1">
      <c r="B1" s="14"/>
      <c r="C1" s="14"/>
      <c r="D1" s="14"/>
      <c r="E1" s="14"/>
      <c r="F1" s="14"/>
    </row>
    <row r="2" spans="2:6" ht="18.75">
      <c r="B2" s="62" t="s">
        <v>2</v>
      </c>
      <c r="C2" s="62"/>
      <c r="D2" s="62"/>
      <c r="E2" s="62"/>
      <c r="F2" s="62"/>
    </row>
    <row r="3" spans="2:6" ht="18.75">
      <c r="B3" s="62" t="s">
        <v>49</v>
      </c>
      <c r="C3" s="62"/>
      <c r="D3" s="62"/>
      <c r="E3" s="62"/>
      <c r="F3" s="62"/>
    </row>
    <row r="4" ht="5.25" customHeight="1" thickBot="1"/>
    <row r="5" spans="2:6" ht="12.75">
      <c r="B5" s="15"/>
      <c r="C5" s="3" t="s">
        <v>41</v>
      </c>
      <c r="D5" s="16" t="s">
        <v>8</v>
      </c>
      <c r="E5" s="3" t="s">
        <v>42</v>
      </c>
      <c r="F5" s="16" t="s">
        <v>8</v>
      </c>
    </row>
    <row r="6" spans="2:8" ht="12.75">
      <c r="B6" s="17" t="s">
        <v>18</v>
      </c>
      <c r="C6" s="18" t="s">
        <v>21</v>
      </c>
      <c r="D6" s="19"/>
      <c r="E6" s="18" t="s">
        <v>22</v>
      </c>
      <c r="F6" s="19"/>
      <c r="G6" s="26"/>
      <c r="H6" s="26"/>
    </row>
    <row r="7" spans="2:9" ht="13.5" thickBot="1">
      <c r="B7" s="4" t="s">
        <v>19</v>
      </c>
      <c r="C7" s="20" t="s">
        <v>43</v>
      </c>
      <c r="D7" s="20" t="s">
        <v>7</v>
      </c>
      <c r="E7" s="20" t="s">
        <v>43</v>
      </c>
      <c r="F7" s="20" t="s">
        <v>7</v>
      </c>
      <c r="G7" s="26"/>
      <c r="H7" s="26"/>
      <c r="I7" s="26"/>
    </row>
    <row r="8" spans="2:6" ht="12.75">
      <c r="B8" s="6" t="s">
        <v>29</v>
      </c>
      <c r="C8" s="6"/>
      <c r="D8" s="6"/>
      <c r="E8" s="6"/>
      <c r="F8" s="6"/>
    </row>
    <row r="9" spans="2:9" ht="12.75">
      <c r="B9" s="7" t="s">
        <v>10</v>
      </c>
      <c r="C9" s="33">
        <v>6837980.941836734</v>
      </c>
      <c r="D9" s="30">
        <f>C9/$C$19</f>
        <v>0.0168430589056241</v>
      </c>
      <c r="E9" s="33">
        <v>6656796.288301924</v>
      </c>
      <c r="F9" s="30">
        <f>E9/$E$19</f>
        <v>0.018134863665196864</v>
      </c>
      <c r="G9" s="49"/>
      <c r="H9" s="51"/>
      <c r="I9" s="25"/>
    </row>
    <row r="10" spans="2:10" ht="12.75">
      <c r="B10" s="11" t="s">
        <v>5</v>
      </c>
      <c r="C10" s="32">
        <v>61576602.42949172</v>
      </c>
      <c r="D10" s="30">
        <f aca="true" t="shared" si="0" ref="D10:D19">C10/$C$19</f>
        <v>0.15167318405095492</v>
      </c>
      <c r="E10" s="32">
        <v>53419542.9040002</v>
      </c>
      <c r="F10" s="30">
        <f aca="true" t="shared" si="1" ref="F10:F19">E10/$E$19</f>
        <v>0.14552888291378033</v>
      </c>
      <c r="G10" s="49"/>
      <c r="H10" s="25"/>
      <c r="I10" s="25"/>
      <c r="J10" s="25"/>
    </row>
    <row r="11" spans="2:11" ht="15">
      <c r="B11" s="7" t="s">
        <v>6</v>
      </c>
      <c r="C11" s="29">
        <v>3817505.053921764</v>
      </c>
      <c r="D11" s="30">
        <f t="shared" si="0"/>
        <v>0.009403135668648253</v>
      </c>
      <c r="E11" s="29">
        <v>3552062.689225289</v>
      </c>
      <c r="F11" s="30">
        <f t="shared" si="1"/>
        <v>0.009676752871727883</v>
      </c>
      <c r="G11" s="49"/>
      <c r="H11" s="52"/>
      <c r="K11" s="25"/>
    </row>
    <row r="12" spans="2:8" ht="12.75">
      <c r="B12" s="7" t="s">
        <v>9</v>
      </c>
      <c r="C12" s="44">
        <v>151667557.57922247</v>
      </c>
      <c r="D12" s="30">
        <f t="shared" si="0"/>
        <v>0.3735818552446577</v>
      </c>
      <c r="E12" s="44">
        <v>134962259.808998</v>
      </c>
      <c r="F12" s="30">
        <f t="shared" si="1"/>
        <v>0.3676726875184869</v>
      </c>
      <c r="G12" s="49"/>
      <c r="H12" s="25"/>
    </row>
    <row r="13" spans="2:8" ht="13.5" customHeight="1">
      <c r="B13" s="11" t="s">
        <v>15</v>
      </c>
      <c r="C13" s="32">
        <f>6328.45248926*1000</f>
        <v>6328452.48926</v>
      </c>
      <c r="D13" s="30">
        <f t="shared" si="0"/>
        <v>0.015588007478333015</v>
      </c>
      <c r="E13" s="32">
        <v>6181440</v>
      </c>
      <c r="F13" s="30">
        <f t="shared" si="1"/>
        <v>0.016839868128695566</v>
      </c>
      <c r="G13" s="49"/>
      <c r="H13" s="25"/>
    </row>
    <row r="14" spans="2:10" ht="12.75">
      <c r="B14" s="11" t="s">
        <v>23</v>
      </c>
      <c r="C14" s="32">
        <v>129660186.61638196</v>
      </c>
      <c r="D14" s="30">
        <f t="shared" si="0"/>
        <v>0.31937412219627065</v>
      </c>
      <c r="E14" s="32">
        <v>120820470.99012345</v>
      </c>
      <c r="F14" s="30">
        <f t="shared" si="1"/>
        <v>0.3291467358286365</v>
      </c>
      <c r="G14" s="49"/>
      <c r="H14" s="25"/>
      <c r="J14" s="25"/>
    </row>
    <row r="15" spans="2:10" ht="12.75">
      <c r="B15" s="7" t="s">
        <v>24</v>
      </c>
      <c r="C15" s="29">
        <v>638590</v>
      </c>
      <c r="D15" s="30">
        <f t="shared" si="0"/>
        <v>0.0015729510038168374</v>
      </c>
      <c r="E15" s="29">
        <v>633400</v>
      </c>
      <c r="F15" s="30">
        <f t="shared" si="1"/>
        <v>0.0017255481688272913</v>
      </c>
      <c r="G15" s="49"/>
      <c r="H15" s="25"/>
      <c r="J15" s="25"/>
    </row>
    <row r="16" spans="2:8" ht="12.75">
      <c r="B16" s="7" t="s">
        <v>25</v>
      </c>
      <c r="C16" s="29">
        <v>33555828.242605686</v>
      </c>
      <c r="D16" s="30">
        <f t="shared" si="0"/>
        <v>0.08265346109101614</v>
      </c>
      <c r="E16" s="29">
        <v>30019251.326263383</v>
      </c>
      <c r="F16" s="30">
        <f t="shared" si="1"/>
        <v>0.08178033494726873</v>
      </c>
      <c r="G16" s="49"/>
      <c r="H16" s="25"/>
    </row>
    <row r="17" spans="2:11" ht="13.5">
      <c r="B17" s="11" t="s">
        <v>26</v>
      </c>
      <c r="C17" s="32">
        <v>3230208.5773454653</v>
      </c>
      <c r="D17" s="30">
        <f t="shared" si="0"/>
        <v>0.007956528953277232</v>
      </c>
      <c r="E17" s="32">
        <v>3061095.7138625165</v>
      </c>
      <c r="F17" s="30">
        <f t="shared" si="1"/>
        <v>0.008339229718441008</v>
      </c>
      <c r="G17" s="50"/>
      <c r="H17" s="25"/>
      <c r="I17" s="26"/>
      <c r="J17" s="54"/>
      <c r="K17" s="25"/>
    </row>
    <row r="18" spans="2:10" ht="13.5" thickBot="1">
      <c r="B18" s="11" t="s">
        <v>1</v>
      </c>
      <c r="C18" s="32">
        <v>8669218.759594718</v>
      </c>
      <c r="D18" s="30">
        <f t="shared" si="0"/>
        <v>0.0213536954074011</v>
      </c>
      <c r="E18" s="32">
        <v>7765438.368985326</v>
      </c>
      <c r="F18" s="30">
        <f t="shared" si="1"/>
        <v>0.02115509623893877</v>
      </c>
      <c r="G18" s="49"/>
      <c r="H18" s="25"/>
      <c r="J18" s="25"/>
    </row>
    <row r="19" spans="2:7" ht="14.25" thickBot="1" thickTop="1">
      <c r="B19" s="12" t="s">
        <v>0</v>
      </c>
      <c r="C19" s="45">
        <f>SUM(C9:C18)</f>
        <v>405982130.68966055</v>
      </c>
      <c r="D19" s="9">
        <f t="shared" si="0"/>
        <v>1</v>
      </c>
      <c r="E19" s="45">
        <f>SUM(E9:E18)</f>
        <v>367071758.0897601</v>
      </c>
      <c r="F19" s="9">
        <f t="shared" si="1"/>
        <v>1</v>
      </c>
      <c r="G19" s="49"/>
    </row>
    <row r="20" spans="2:7" ht="5.25" customHeight="1" thickTop="1">
      <c r="B20" s="10"/>
      <c r="C20" s="46"/>
      <c r="D20" s="10"/>
      <c r="E20" s="46"/>
      <c r="F20" s="10"/>
      <c r="G20" s="49"/>
    </row>
    <row r="21" spans="2:7" ht="12.75">
      <c r="B21" s="6" t="s">
        <v>27</v>
      </c>
      <c r="C21" s="47"/>
      <c r="D21" s="6"/>
      <c r="E21" s="47"/>
      <c r="F21" s="6"/>
      <c r="G21" s="49"/>
    </row>
    <row r="22" spans="2:8" ht="13.5" thickBot="1">
      <c r="B22" s="7" t="s">
        <v>13</v>
      </c>
      <c r="C22" s="29">
        <v>107766.76607019015</v>
      </c>
      <c r="D22" s="31">
        <v>1</v>
      </c>
      <c r="E22" s="29">
        <v>89468.73296</v>
      </c>
      <c r="F22" s="31">
        <v>1</v>
      </c>
      <c r="G22" s="49"/>
      <c r="H22" s="26"/>
    </row>
    <row r="23" spans="2:7" ht="14.25" thickBot="1" thickTop="1">
      <c r="B23" s="12" t="s">
        <v>0</v>
      </c>
      <c r="C23" s="8">
        <f>C22</f>
        <v>107766.76607019015</v>
      </c>
      <c r="D23" s="9">
        <v>1</v>
      </c>
      <c r="E23" s="8">
        <v>89468.73296</v>
      </c>
      <c r="F23" s="9">
        <v>1</v>
      </c>
      <c r="G23" s="49"/>
    </row>
    <row r="24" spans="2:7" ht="4.5" customHeight="1" thickBot="1" thickTop="1">
      <c r="B24" s="10"/>
      <c r="C24" s="10"/>
      <c r="D24" s="10"/>
      <c r="E24" s="10"/>
      <c r="F24" s="10"/>
      <c r="G24" s="49"/>
    </row>
    <row r="25" spans="2:7" ht="12.75">
      <c r="B25" s="15"/>
      <c r="C25" s="3" t="s">
        <v>41</v>
      </c>
      <c r="D25" s="16" t="s">
        <v>8</v>
      </c>
      <c r="E25" s="3" t="s">
        <v>42</v>
      </c>
      <c r="F25" s="27"/>
      <c r="G25" s="49"/>
    </row>
    <row r="26" spans="2:7" ht="12.75">
      <c r="B26" s="17" t="s">
        <v>18</v>
      </c>
      <c r="C26" s="18" t="s">
        <v>21</v>
      </c>
      <c r="D26" s="19"/>
      <c r="E26" s="18" t="s">
        <v>22</v>
      </c>
      <c r="F26" s="18"/>
      <c r="G26" s="49"/>
    </row>
    <row r="27" spans="2:7" ht="13.5" thickBot="1">
      <c r="B27" s="4" t="s">
        <v>34</v>
      </c>
      <c r="C27" s="20" t="s">
        <v>43</v>
      </c>
      <c r="D27" s="5" t="s">
        <v>7</v>
      </c>
      <c r="E27" s="20" t="s">
        <v>43</v>
      </c>
      <c r="F27" s="5" t="s">
        <v>7</v>
      </c>
      <c r="G27" s="49"/>
    </row>
    <row r="28" spans="2:7" ht="12.75">
      <c r="B28" s="6" t="s">
        <v>29</v>
      </c>
      <c r="C28" s="6"/>
      <c r="D28" s="6"/>
      <c r="E28" s="6"/>
      <c r="F28" s="6"/>
      <c r="G28" s="49"/>
    </row>
    <row r="29" spans="2:8" ht="12.75">
      <c r="B29" s="24" t="s">
        <v>14</v>
      </c>
      <c r="C29" s="53">
        <v>2934359.9338969393</v>
      </c>
      <c r="D29" s="30">
        <f>C29/$C$32</f>
        <v>0.029941755509062803</v>
      </c>
      <c r="E29" s="29">
        <v>2663026.7666944517</v>
      </c>
      <c r="F29" s="30">
        <f>E29/$E$32</f>
        <v>0.030862392220391475</v>
      </c>
      <c r="G29" s="49"/>
      <c r="H29" s="25"/>
    </row>
    <row r="30" spans="2:7" ht="12.75">
      <c r="B30" s="24" t="s">
        <v>44</v>
      </c>
      <c r="C30" s="29">
        <v>18798838.505786017</v>
      </c>
      <c r="D30" s="30">
        <f>C30/$C$32</f>
        <v>0.1918204443471554</v>
      </c>
      <c r="E30" s="29">
        <v>17866456.907008085</v>
      </c>
      <c r="F30" s="30">
        <f>E30/$E$32</f>
        <v>0.20705822695775863</v>
      </c>
      <c r="G30" s="49"/>
    </row>
    <row r="31" spans="2:10" ht="13.5" thickBot="1">
      <c r="B31" s="11" t="s">
        <v>31</v>
      </c>
      <c r="C31" s="32">
        <v>76269069.09632587</v>
      </c>
      <c r="D31" s="30">
        <f>C31/$C$32</f>
        <v>0.7782378001437817</v>
      </c>
      <c r="E31" s="32">
        <v>65757630.67820858</v>
      </c>
      <c r="F31" s="30">
        <f>E31/$E$32</f>
        <v>0.7620793808218498</v>
      </c>
      <c r="G31" s="49"/>
      <c r="H31" s="25"/>
      <c r="J31" s="25"/>
    </row>
    <row r="32" spans="2:7" ht="14.25" thickBot="1" thickTop="1">
      <c r="B32" s="12" t="s">
        <v>0</v>
      </c>
      <c r="C32" s="45">
        <f>SUM(C29:C31)</f>
        <v>98002267.53600883</v>
      </c>
      <c r="D32" s="9">
        <f>C32/$C$32</f>
        <v>1</v>
      </c>
      <c r="E32" s="45">
        <f>SUM(E29:E31)</f>
        <v>86287114.35191113</v>
      </c>
      <c r="F32" s="9">
        <f>E32/$E$32</f>
        <v>1</v>
      </c>
      <c r="G32" s="49"/>
    </row>
    <row r="33" spans="2:7" ht="4.5" customHeight="1" thickTop="1">
      <c r="B33" s="10"/>
      <c r="C33" s="46"/>
      <c r="D33" s="10"/>
      <c r="E33" s="46"/>
      <c r="F33" s="10"/>
      <c r="G33" s="49"/>
    </row>
    <row r="34" spans="2:10" ht="12.75">
      <c r="B34" s="6" t="s">
        <v>27</v>
      </c>
      <c r="C34" s="46"/>
      <c r="D34" s="6"/>
      <c r="E34" s="46"/>
      <c r="F34" s="6"/>
      <c r="G34" s="49"/>
      <c r="H34" s="25"/>
      <c r="J34" s="25"/>
    </row>
    <row r="35" spans="2:10" ht="12.75">
      <c r="B35" s="7" t="s">
        <v>32</v>
      </c>
      <c r="C35" s="28">
        <v>112713566.82983932</v>
      </c>
      <c r="D35" s="31">
        <f>C35/$C$37</f>
        <v>0.9980453151509481</v>
      </c>
      <c r="E35" s="28">
        <v>107448084.87542644</v>
      </c>
      <c r="F35" s="31">
        <f>E35/$E$37</f>
        <v>0.9979497224224156</v>
      </c>
      <c r="G35" s="49"/>
      <c r="H35" s="25"/>
      <c r="J35" s="25"/>
    </row>
    <row r="36" spans="2:9" ht="13.5" thickBot="1">
      <c r="B36" s="7" t="s">
        <v>33</v>
      </c>
      <c r="C36" s="28">
        <f>E36</f>
        <v>220751</v>
      </c>
      <c r="D36" s="31">
        <f>C36/$C$37</f>
        <v>0.0019546848490519107</v>
      </c>
      <c r="E36" s="28">
        <v>220751</v>
      </c>
      <c r="F36" s="31">
        <f>E36/$E$37</f>
        <v>0.0020502775775843845</v>
      </c>
      <c r="G36" s="49"/>
      <c r="I36" s="25"/>
    </row>
    <row r="37" spans="2:6" ht="14.25" thickBot="1" thickTop="1">
      <c r="B37" s="12" t="s">
        <v>0</v>
      </c>
      <c r="C37" s="8">
        <f>C35+C36</f>
        <v>112934317.82983932</v>
      </c>
      <c r="D37" s="9">
        <v>1</v>
      </c>
      <c r="E37" s="8">
        <f>E35+E36</f>
        <v>107668835.87542644</v>
      </c>
      <c r="F37" s="9">
        <f>E37/$E$37</f>
        <v>1</v>
      </c>
    </row>
    <row r="38" spans="2:6" ht="6" customHeight="1" thickBot="1" thickTop="1">
      <c r="B38" s="10"/>
      <c r="C38" s="10"/>
      <c r="D38" s="10"/>
      <c r="E38" s="10"/>
      <c r="F38" s="10"/>
    </row>
    <row r="39" spans="2:8" ht="14.25" thickBot="1" thickTop="1">
      <c r="B39" s="12" t="s">
        <v>0</v>
      </c>
      <c r="C39" s="8">
        <f>C19+C23+C32+C37</f>
        <v>617026482.8215789</v>
      </c>
      <c r="D39" s="9">
        <v>1</v>
      </c>
      <c r="E39" s="8">
        <v>562410436.0294185</v>
      </c>
      <c r="F39" s="9">
        <v>1</v>
      </c>
      <c r="H39" s="25"/>
    </row>
    <row r="40" spans="2:6" ht="4.5" customHeight="1" thickTop="1">
      <c r="B40" s="13"/>
      <c r="C40" s="13"/>
      <c r="D40" s="13"/>
      <c r="E40" s="22"/>
      <c r="F40" s="23"/>
    </row>
    <row r="41" spans="2:6" ht="21" customHeight="1">
      <c r="B41" s="57" t="s">
        <v>35</v>
      </c>
      <c r="C41" s="58"/>
      <c r="D41" s="58"/>
      <c r="E41" s="58"/>
      <c r="F41" s="58"/>
    </row>
    <row r="42" spans="2:6" ht="23.25" customHeight="1">
      <c r="B42" s="55" t="s">
        <v>46</v>
      </c>
      <c r="C42" s="56"/>
      <c r="D42" s="56"/>
      <c r="E42" s="56"/>
      <c r="F42" s="56"/>
    </row>
    <row r="43" spans="2:6" ht="11.25" customHeight="1">
      <c r="B43" s="60" t="s">
        <v>37</v>
      </c>
      <c r="C43" s="61"/>
      <c r="D43" s="61"/>
      <c r="E43" s="61"/>
      <c r="F43" s="61"/>
    </row>
    <row r="44" spans="2:6" ht="12.75" customHeight="1">
      <c r="B44" s="60" t="s">
        <v>38</v>
      </c>
      <c r="C44" s="56"/>
      <c r="D44" s="56"/>
      <c r="E44" s="56"/>
      <c r="F44" s="56"/>
    </row>
    <row r="45" spans="2:6" ht="24" customHeight="1">
      <c r="B45" s="55" t="s">
        <v>47</v>
      </c>
      <c r="C45" s="56"/>
      <c r="D45" s="56"/>
      <c r="E45" s="56"/>
      <c r="F45" s="56"/>
    </row>
    <row r="46" spans="2:6" ht="22.5" customHeight="1">
      <c r="B46" s="55" t="s">
        <v>48</v>
      </c>
      <c r="C46" s="56"/>
      <c r="D46" s="56"/>
      <c r="E46" s="56"/>
      <c r="F46" s="56"/>
    </row>
    <row r="56" ht="409.5">
      <c r="D56" s="25"/>
    </row>
    <row r="57" ht="12.75">
      <c r="D57" s="25"/>
    </row>
    <row r="58" ht="12.75">
      <c r="D58" s="25"/>
    </row>
    <row r="59" ht="12.75">
      <c r="D59" s="25"/>
    </row>
    <row r="60" ht="12.75">
      <c r="D60" s="25"/>
    </row>
    <row r="62" ht="409.5">
      <c r="D62" s="25"/>
    </row>
  </sheetData>
  <sheetProtection/>
  <mergeCells count="8">
    <mergeCell ref="B46:F46"/>
    <mergeCell ref="B45:F45"/>
    <mergeCell ref="B42:F42"/>
    <mergeCell ref="B2:F2"/>
    <mergeCell ref="B3:F3"/>
    <mergeCell ref="B41:F41"/>
    <mergeCell ref="B43:F43"/>
    <mergeCell ref="B44:F44"/>
  </mergeCells>
  <printOptions/>
  <pageMargins left="0.7480314960629921" right="0.7480314960629921" top="1.535433070866142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Tabilo</dc:creator>
  <cp:keywords/>
  <dc:description/>
  <cp:lastModifiedBy>USUARIO</cp:lastModifiedBy>
  <cp:lastPrinted>2012-03-30T23:06:59Z</cp:lastPrinted>
  <dcterms:created xsi:type="dcterms:W3CDTF">2007-08-30T20:53:46Z</dcterms:created>
  <dcterms:modified xsi:type="dcterms:W3CDTF">2012-11-13T19:12:35Z</dcterms:modified>
  <cp:category/>
  <cp:version/>
  <cp:contentType/>
  <cp:contentStatus/>
</cp:coreProperties>
</file>